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MILEY.DESKTOP-BTU5Q36\Documents\LANCASTER FinComm\2022-23\"/>
    </mc:Choice>
  </mc:AlternateContent>
  <xr:revisionPtr revIDLastSave="0" documentId="13_ncr:1_{24FB2501-CDA2-4B0B-A145-61B05419CF57}" xr6:coauthVersionLast="47" xr6:coauthVersionMax="47" xr10:uidLastSave="{00000000-0000-0000-0000-000000000000}"/>
  <bookViews>
    <workbookView xWindow="-108" yWindow="-108" windowWidth="23256" windowHeight="12576" xr2:uid="{D9D4C19F-792A-49D9-8C9A-05B6688CDDE1}"/>
  </bookViews>
  <sheets>
    <sheet name="Sheet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D52" i="1" l="1"/>
  <c r="D46" i="1"/>
  <c r="D39" i="1"/>
  <c r="C39" i="1"/>
  <c r="B39" i="1"/>
</calcChain>
</file>

<file path=xl/sharedStrings.xml><?xml version="1.0" encoding="utf-8"?>
<sst xmlns="http://schemas.openxmlformats.org/spreadsheetml/2006/main" count="74" uniqueCount="72">
  <si>
    <t>OPERATIONAL:</t>
  </si>
  <si>
    <t xml:space="preserve">TOWN OF LANCASTER </t>
  </si>
  <si>
    <t>FY18</t>
  </si>
  <si>
    <t>FY19</t>
  </si>
  <si>
    <t>FY20</t>
  </si>
  <si>
    <t>FY21</t>
  </si>
  <si>
    <t>FY22</t>
  </si>
  <si>
    <t>FY23</t>
  </si>
  <si>
    <t>FY24</t>
  </si>
  <si>
    <t>Planning</t>
  </si>
  <si>
    <t>IN</t>
  </si>
  <si>
    <t>Police</t>
  </si>
  <si>
    <t>Fire</t>
  </si>
  <si>
    <t>Bldg Commissioner</t>
  </si>
  <si>
    <t>Animal Control</t>
  </si>
  <si>
    <t>Regional Dispatch</t>
  </si>
  <si>
    <t>Education - Minuteman</t>
  </si>
  <si>
    <t>Education - Nashoba</t>
  </si>
  <si>
    <t>Public Works (Highway/Cemetary)</t>
  </si>
  <si>
    <t>HealthHumanServices (BOH/WHEAT/COA/Veterans/COD/Landfill)</t>
  </si>
  <si>
    <t>Cultural &amp; Recreation</t>
  </si>
  <si>
    <t>Thayer Libray</t>
  </si>
  <si>
    <t>Recreation</t>
  </si>
  <si>
    <t>Community Center</t>
  </si>
  <si>
    <t>Historical</t>
  </si>
  <si>
    <t>Memorial Day</t>
  </si>
  <si>
    <t>Worcester County Retirement</t>
  </si>
  <si>
    <t>DEBT SERVICE</t>
  </si>
  <si>
    <t>Fire Truck Lease (transfer to Capital)</t>
  </si>
  <si>
    <t>TOTAL:</t>
  </si>
  <si>
    <t>TOTAL OMNIBUS Budget</t>
  </si>
  <si>
    <t>Cherry Sheet Charges</t>
  </si>
  <si>
    <t>Tax Title</t>
  </si>
  <si>
    <t>Library Cherry Sheet Offset</t>
  </si>
  <si>
    <t>Allowance for Abatements</t>
  </si>
  <si>
    <t>Total Expenditures</t>
  </si>
  <si>
    <t>Tax Levy</t>
  </si>
  <si>
    <t>State Aid</t>
  </si>
  <si>
    <t>Estimated Receipts</t>
  </si>
  <si>
    <t>Other Available Funds</t>
  </si>
  <si>
    <t>Total REVENUE:</t>
  </si>
  <si>
    <t>Deficit/Surplus</t>
  </si>
  <si>
    <t>Transfer from Free Cash/Water Enterprise to BALANCE Budget</t>
  </si>
  <si>
    <t xml:space="preserve"> </t>
  </si>
  <si>
    <t>BUDGET APPROVED - ACTUALS</t>
  </si>
  <si>
    <t>General Gov't (BOS/Town Meeting/Selectman Expense)</t>
  </si>
  <si>
    <t>ASSESSORS (Expense/Salaries) &amp; Treasurer</t>
  </si>
  <si>
    <t>Finance Committee (Expense &amp; Salary)</t>
  </si>
  <si>
    <t>LEGAL Fees</t>
  </si>
  <si>
    <t>Finance Committee RESERVE Account (new in 2022)</t>
  </si>
  <si>
    <t>Human Resources Department</t>
  </si>
  <si>
    <t>Technology Department</t>
  </si>
  <si>
    <t>Town Clerk</t>
  </si>
  <si>
    <t>Community Development &amp; Plan</t>
  </si>
  <si>
    <t>Facilities Maintenance</t>
  </si>
  <si>
    <t>Facilities Buldings Maintenance</t>
  </si>
  <si>
    <t xml:space="preserve">State Assessment/Charges </t>
  </si>
  <si>
    <t>General Insurances (Vehicle/Property/Liability)</t>
  </si>
  <si>
    <t>Fixed Costs Employee Benefits (Workers Comp/Medicare/Unemployment/Group Health/retireee Health/Life)</t>
  </si>
  <si>
    <t>ARPA - Free FEDERAL MONEY</t>
  </si>
  <si>
    <t>Sheets (11/12)</t>
  </si>
  <si>
    <t>ACTUALS (info had)</t>
  </si>
  <si>
    <t>2022 Actual was $453,962.</t>
  </si>
  <si>
    <t>2022 Budget was $47,500 - shown is actuals</t>
  </si>
  <si>
    <t>2022 Budget was $262,062 - shown is actuals</t>
  </si>
  <si>
    <t>2022 Budget was $336,877 - shown is actuals</t>
  </si>
  <si>
    <t>2022 Budget was $122,579. - shown is actuals</t>
  </si>
  <si>
    <t>2022 Budget was $668,281 - shown is actuals</t>
  </si>
  <si>
    <t>Can we confirm this is Free Cash or transfer from Water Enterprise</t>
  </si>
  <si>
    <t>Increase/Decrease</t>
  </si>
  <si>
    <t>Education - Assabet/Norfolk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</si>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</sst>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44" fontId="0" fillId="0" borderId="0" xfId="1" applyFont="1"/>
    <xf numFmtId="164" fontId="0" fillId="0" borderId="0" xfId="1" applyNumberFormat="1" applyFont="1"/>
    <xf numFmtId="44" fontId="0" fillId="0" borderId="0" xfId="0" applyNumberFormat="1"/>
    <xf numFmtId="44" fontId="2" fillId="0" borderId="0" xfId="0" applyNumberFormat="1" applyFont="1"/>
    <xf numFmtId="0" fontId="2" fillId="0" borderId="0" xfId="0" applyFont="1" applyAlignment="1">
      <alignment horizontal="left"/>
    </xf>
    <xf numFmtId="0" fontId="0" fillId="2" borderId="0" xfId="0" applyFill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4" fontId="0" fillId="2" borderId="0" xfId="1" applyFont="1" applyFill="1"/>
    <xf numFmtId="0" fontId="5" fillId="0" borderId="0" xfId="0" applyFont="1"/>
    <xf numFmtId="44" fontId="5" fillId="0" borderId="0" xfId="1" applyFont="1"/>
    <xf numFmtId="44" fontId="2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44" fontId="5" fillId="0" borderId="0" xfId="1" applyFont="1" applyFill="1"/>
    <xf numFmtId="44" fontId="0" fillId="0" borderId="0" xfId="1" applyFont="1" applyFill="1"/>
    <xf numFmtId="44" fontId="4" fillId="0" borderId="0" xfId="1" applyFont="1" applyFill="1" applyAlignment="1">
      <alignment horizontal="center"/>
    </xf>
    <xf numFmtId="44" fontId="0" fillId="3" borderId="0" xfId="1" applyFont="1" applyFill="1"/>
    <xf numFmtId="0" fontId="0" fillId="3" borderId="0" xfId="0" applyFill="1"/>
    <xf numFmtId="9" fontId="0" fillId="0" borderId="0" xfId="0" applyNumberFormat="1"/>
    <xf numFmtId="0" fontId="0" fillId="0" borderId="0" xfId="0" applyAlignment="1">
      <alignment wrapText="1"/>
    </xf>
    <xf numFmtId="9" fontId="0" fillId="0" borderId="0" xfId="2" applyFont="1"/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95DC2-F63C-4E79-AD41-4DF5DE65E857}">
  <dimension ref="A1:N56"/>
  <sheetViews>
    <sheetView tabSelected="1" workbookViewId="0">
      <selection activeCell="C18" sqref="C18"/>
    </sheetView>
  </sheetViews>
  <sheetFormatPr defaultRowHeight="14.4" x14ac:dyDescent="0.3"/>
  <cols>
    <col min="1" max="1" width="55.44140625" bestFit="1" customWidth="1"/>
    <col min="2" max="2" width="15.33203125" customWidth="1"/>
    <col min="3" max="3" width="16.88671875" customWidth="1"/>
    <col min="4" max="4" width="17.88671875" customWidth="1"/>
    <col min="5" max="5" width="17.77734375" style="20" customWidth="1"/>
    <col min="6" max="6" width="15.77734375" customWidth="1"/>
    <col min="7" max="7" width="14.44140625" customWidth="1"/>
    <col min="8" max="8" width="14.33203125" style="4" customWidth="1"/>
    <col min="9" max="9" width="2.88671875" customWidth="1"/>
    <col min="10" max="10" width="9.5546875" customWidth="1"/>
    <col min="11" max="11" width="15.21875" customWidth="1"/>
  </cols>
  <sheetData>
    <row r="1" spans="1:14" ht="22.2" customHeight="1" x14ac:dyDescent="0.3">
      <c r="A1" t="s">
        <v>1</v>
      </c>
      <c r="B1" s="27" t="s">
        <v>44</v>
      </c>
      <c r="C1" s="27"/>
      <c r="D1" s="27"/>
      <c r="E1" s="27"/>
      <c r="F1" s="27"/>
      <c r="G1" s="11" t="s">
        <v>10</v>
      </c>
      <c r="H1" s="17" t="s">
        <v>9</v>
      </c>
    </row>
    <row r="2" spans="1:14" ht="29.4" x14ac:dyDescent="0.35">
      <c r="A2" s="1" t="s">
        <v>0</v>
      </c>
      <c r="B2" s="12" t="s">
        <v>2</v>
      </c>
      <c r="C2" s="12" t="s">
        <v>3</v>
      </c>
      <c r="D2" s="12" t="s">
        <v>4</v>
      </c>
      <c r="E2" s="21" t="s">
        <v>5</v>
      </c>
      <c r="F2" s="12" t="s">
        <v>6</v>
      </c>
      <c r="G2" s="12" t="s">
        <v>7</v>
      </c>
      <c r="H2" s="18" t="s">
        <v>8</v>
      </c>
      <c r="J2" s="25" t="s">
        <v>69</v>
      </c>
    </row>
    <row r="3" spans="1:14" ht="18" x14ac:dyDescent="0.35">
      <c r="A3" s="1"/>
      <c r="E3" s="14" t="s">
        <v>61</v>
      </c>
      <c r="H3" s="4" t="s">
        <v>60</v>
      </c>
    </row>
    <row r="4" spans="1:14" x14ac:dyDescent="0.3">
      <c r="A4" t="s">
        <v>45</v>
      </c>
      <c r="B4" s="4">
        <v>1829748</v>
      </c>
      <c r="C4" s="4">
        <v>1780842</v>
      </c>
      <c r="D4" s="4">
        <v>1814213</v>
      </c>
      <c r="E4" s="20" t="s">
        <v>43</v>
      </c>
      <c r="F4" s="4">
        <v>1843158.78</v>
      </c>
      <c r="G4" s="4">
        <v>2319728</v>
      </c>
      <c r="H4" s="14"/>
      <c r="J4" t="s">
        <v>71</v>
      </c>
    </row>
    <row r="5" spans="1:14" x14ac:dyDescent="0.3">
      <c r="A5" t="s">
        <v>52</v>
      </c>
      <c r="B5" s="4"/>
      <c r="C5" s="4"/>
      <c r="D5" s="4"/>
      <c r="E5" s="20">
        <v>99431</v>
      </c>
      <c r="F5" s="22">
        <v>121016</v>
      </c>
      <c r="G5" s="4">
        <v>118058</v>
      </c>
      <c r="H5" s="4">
        <v>138546</v>
      </c>
      <c r="J5" s="24">
        <v>0.17</v>
      </c>
      <c r="K5" s="23" t="s">
        <v>66</v>
      </c>
      <c r="L5" s="23"/>
      <c r="M5" s="23"/>
      <c r="N5" s="23"/>
    </row>
    <row r="6" spans="1:14" x14ac:dyDescent="0.3">
      <c r="A6" t="s">
        <v>47</v>
      </c>
      <c r="B6" s="4"/>
      <c r="C6" s="4"/>
      <c r="D6" s="4"/>
      <c r="F6" s="4">
        <v>191328.04</v>
      </c>
      <c r="G6" s="4">
        <v>200813</v>
      </c>
      <c r="H6" s="14"/>
      <c r="J6" t="s">
        <v>71</v>
      </c>
    </row>
    <row r="7" spans="1:14" x14ac:dyDescent="0.3">
      <c r="A7" s="2" t="s">
        <v>49</v>
      </c>
      <c r="B7" s="4"/>
      <c r="C7" s="4"/>
      <c r="D7" s="4"/>
      <c r="E7" s="20">
        <v>10072</v>
      </c>
      <c r="F7" s="22">
        <v>230450</v>
      </c>
      <c r="G7" s="4">
        <v>246180</v>
      </c>
      <c r="H7" s="4">
        <v>246180</v>
      </c>
      <c r="J7" s="24">
        <v>0</v>
      </c>
      <c r="K7" s="23" t="s">
        <v>62</v>
      </c>
      <c r="L7" s="23"/>
    </row>
    <row r="8" spans="1:14" x14ac:dyDescent="0.3">
      <c r="A8" t="s">
        <v>46</v>
      </c>
      <c r="B8" s="4"/>
      <c r="C8" s="4"/>
      <c r="D8" s="4"/>
      <c r="E8" s="20">
        <v>547785</v>
      </c>
      <c r="F8" s="22">
        <v>540705</v>
      </c>
      <c r="G8" s="4">
        <v>574643</v>
      </c>
      <c r="H8" s="4">
        <v>640428</v>
      </c>
      <c r="J8" s="26">
        <f>SUM(H8-G8)/G8</f>
        <v>0.1144797726588508</v>
      </c>
      <c r="K8" s="23" t="s">
        <v>65</v>
      </c>
    </row>
    <row r="9" spans="1:14" x14ac:dyDescent="0.3">
      <c r="A9" t="s">
        <v>48</v>
      </c>
      <c r="B9" s="4"/>
      <c r="C9" s="4"/>
      <c r="D9" s="4"/>
      <c r="E9" s="20">
        <v>77771</v>
      </c>
      <c r="F9" s="22">
        <v>156297</v>
      </c>
      <c r="G9" s="4">
        <v>145000</v>
      </c>
      <c r="H9" s="4">
        <v>204000</v>
      </c>
      <c r="J9" s="26">
        <f t="shared" ref="J9:J31" si="0">SUM(H9-G9)/G9</f>
        <v>0.40689655172413791</v>
      </c>
      <c r="K9" s="23" t="s">
        <v>63</v>
      </c>
      <c r="L9" s="23"/>
      <c r="M9" s="23"/>
      <c r="N9" s="23"/>
    </row>
    <row r="10" spans="1:14" x14ac:dyDescent="0.3">
      <c r="A10" t="s">
        <v>51</v>
      </c>
      <c r="B10" s="4"/>
      <c r="C10" s="4"/>
      <c r="D10" s="4"/>
      <c r="E10" s="20">
        <v>253209</v>
      </c>
      <c r="F10" s="22">
        <v>327016</v>
      </c>
      <c r="G10" s="4">
        <v>287307</v>
      </c>
      <c r="H10" s="4">
        <v>310507</v>
      </c>
      <c r="J10" s="26">
        <f t="shared" si="0"/>
        <v>8.0749859905954263E-2</v>
      </c>
      <c r="K10" s="23" t="s">
        <v>64</v>
      </c>
      <c r="L10" s="23"/>
      <c r="M10" s="23"/>
      <c r="N10" s="23"/>
    </row>
    <row r="11" spans="1:14" x14ac:dyDescent="0.3">
      <c r="A11" t="s">
        <v>50</v>
      </c>
      <c r="B11" s="4"/>
      <c r="C11" s="4"/>
      <c r="D11" s="4"/>
      <c r="F11" s="4">
        <v>138600</v>
      </c>
      <c r="G11" s="4">
        <v>65000</v>
      </c>
      <c r="H11" s="14">
        <v>0</v>
      </c>
      <c r="J11" s="26">
        <f t="shared" si="0"/>
        <v>-1</v>
      </c>
    </row>
    <row r="12" spans="1:14" x14ac:dyDescent="0.3">
      <c r="A12" s="3" t="s">
        <v>11</v>
      </c>
      <c r="B12" s="4">
        <v>1085942</v>
      </c>
      <c r="C12" s="4">
        <v>1104335</v>
      </c>
      <c r="D12" s="4">
        <v>1132119</v>
      </c>
      <c r="E12" s="20">
        <v>1139774</v>
      </c>
      <c r="F12" s="4">
        <v>1156751</v>
      </c>
      <c r="G12" s="4">
        <v>1213977</v>
      </c>
      <c r="H12" s="4">
        <v>1193608</v>
      </c>
      <c r="J12" s="26">
        <f t="shared" si="0"/>
        <v>-1.6778736335202396E-2</v>
      </c>
      <c r="K12" s="23" t="s">
        <v>43</v>
      </c>
    </row>
    <row r="13" spans="1:14" x14ac:dyDescent="0.3">
      <c r="A13" s="3" t="s">
        <v>12</v>
      </c>
      <c r="B13" s="4">
        <v>598289</v>
      </c>
      <c r="C13" s="4">
        <v>599039</v>
      </c>
      <c r="D13" s="4">
        <v>683255</v>
      </c>
      <c r="E13" s="20">
        <v>658312</v>
      </c>
      <c r="F13" s="4">
        <v>698069</v>
      </c>
      <c r="G13" s="4">
        <v>769650</v>
      </c>
      <c r="H13" s="4">
        <v>778442</v>
      </c>
      <c r="J13" s="26">
        <f t="shared" si="0"/>
        <v>1.1423374261027739E-2</v>
      </c>
    </row>
    <row r="14" spans="1:14" x14ac:dyDescent="0.3">
      <c r="A14" s="3" t="s">
        <v>13</v>
      </c>
      <c r="B14" s="4">
        <v>100294</v>
      </c>
      <c r="C14" s="4">
        <v>110376</v>
      </c>
      <c r="D14" s="4">
        <v>94654</v>
      </c>
      <c r="E14" s="20">
        <v>102916</v>
      </c>
      <c r="F14" s="4">
        <v>104456.22</v>
      </c>
      <c r="G14" s="4">
        <v>127001</v>
      </c>
      <c r="H14" s="4">
        <v>131813</v>
      </c>
      <c r="J14" s="26">
        <f t="shared" si="0"/>
        <v>3.7889465437280022E-2</v>
      </c>
    </row>
    <row r="15" spans="1:14" x14ac:dyDescent="0.3">
      <c r="A15" s="3" t="s">
        <v>53</v>
      </c>
      <c r="B15" s="4"/>
      <c r="C15" s="4"/>
      <c r="D15" s="4"/>
      <c r="E15" s="20">
        <v>114367</v>
      </c>
      <c r="F15" s="4">
        <v>71355</v>
      </c>
      <c r="G15" s="4">
        <v>184203</v>
      </c>
      <c r="H15" s="4">
        <v>203555</v>
      </c>
      <c r="J15" s="26">
        <f t="shared" si="0"/>
        <v>0.1050580066557005</v>
      </c>
    </row>
    <row r="16" spans="1:14" x14ac:dyDescent="0.3">
      <c r="A16" s="3" t="s">
        <v>54</v>
      </c>
      <c r="B16" s="4"/>
      <c r="C16" s="4"/>
      <c r="D16" s="4"/>
      <c r="F16" s="4">
        <v>74380</v>
      </c>
      <c r="G16" s="4">
        <v>87688</v>
      </c>
      <c r="H16" s="14"/>
      <c r="J16" s="26">
        <f t="shared" si="0"/>
        <v>-1</v>
      </c>
    </row>
    <row r="17" spans="1:14" x14ac:dyDescent="0.3">
      <c r="A17" s="3" t="s">
        <v>55</v>
      </c>
      <c r="B17" s="4"/>
      <c r="C17" s="4"/>
      <c r="D17" s="4"/>
      <c r="F17" s="4">
        <v>282944</v>
      </c>
      <c r="G17" s="4">
        <v>293700</v>
      </c>
      <c r="H17" s="14"/>
      <c r="J17" s="26">
        <f t="shared" si="0"/>
        <v>-1</v>
      </c>
    </row>
    <row r="18" spans="1:14" x14ac:dyDescent="0.3">
      <c r="A18" s="3" t="s">
        <v>14</v>
      </c>
      <c r="B18" s="4">
        <v>18271</v>
      </c>
      <c r="C18" s="4">
        <v>17535</v>
      </c>
      <c r="D18" s="4">
        <v>17535</v>
      </c>
      <c r="F18" s="4">
        <v>15075</v>
      </c>
      <c r="G18" s="4">
        <v>17600</v>
      </c>
      <c r="H18" s="14"/>
      <c r="J18" s="26">
        <f t="shared" si="0"/>
        <v>-1</v>
      </c>
    </row>
    <row r="19" spans="1:14" x14ac:dyDescent="0.3">
      <c r="A19" s="3" t="s">
        <v>15</v>
      </c>
      <c r="B19" s="4">
        <v>170754</v>
      </c>
      <c r="C19" s="4">
        <v>175000</v>
      </c>
      <c r="D19" s="4">
        <v>187950</v>
      </c>
      <c r="F19" s="4">
        <v>199500</v>
      </c>
      <c r="G19" s="4">
        <v>213000</v>
      </c>
      <c r="H19" s="14"/>
      <c r="J19" s="26">
        <f t="shared" si="0"/>
        <v>-1</v>
      </c>
    </row>
    <row r="20" spans="1:14" x14ac:dyDescent="0.3">
      <c r="A20" t="s">
        <v>16</v>
      </c>
      <c r="B20" s="4">
        <v>11788711</v>
      </c>
      <c r="C20" s="4">
        <v>12475128</v>
      </c>
      <c r="D20" s="4">
        <v>12876446</v>
      </c>
      <c r="F20" s="4">
        <v>2382776</v>
      </c>
      <c r="G20" s="4">
        <v>2285510</v>
      </c>
      <c r="H20" s="4">
        <v>2382024</v>
      </c>
      <c r="J20" s="26">
        <f t="shared" si="0"/>
        <v>4.2228649185520953E-2</v>
      </c>
    </row>
    <row r="21" spans="1:14" x14ac:dyDescent="0.3">
      <c r="A21" t="s">
        <v>17</v>
      </c>
      <c r="B21" s="4">
        <v>11926668</v>
      </c>
      <c r="C21" s="4">
        <v>12613085</v>
      </c>
      <c r="D21" s="4">
        <v>13014404</v>
      </c>
      <c r="F21" s="4">
        <v>13845493</v>
      </c>
      <c r="G21" s="4">
        <v>14591571</v>
      </c>
      <c r="H21" s="14"/>
      <c r="J21" s="26">
        <f t="shared" si="0"/>
        <v>-1</v>
      </c>
    </row>
    <row r="22" spans="1:14" x14ac:dyDescent="0.3">
      <c r="A22" s="3" t="s">
        <v>70</v>
      </c>
      <c r="B22" s="4"/>
      <c r="C22" s="4"/>
      <c r="D22" s="4"/>
      <c r="F22" s="4">
        <v>57268</v>
      </c>
      <c r="G22" s="4">
        <v>55000</v>
      </c>
      <c r="H22" s="14"/>
      <c r="J22" s="26">
        <f t="shared" si="0"/>
        <v>-1</v>
      </c>
    </row>
    <row r="23" spans="1:14" x14ac:dyDescent="0.3">
      <c r="A23" t="s">
        <v>18</v>
      </c>
      <c r="B23" s="4">
        <v>679027</v>
      </c>
      <c r="C23" s="4">
        <v>675539</v>
      </c>
      <c r="D23" s="4">
        <v>682427</v>
      </c>
      <c r="E23" s="20">
        <v>668520</v>
      </c>
      <c r="F23" s="22">
        <v>762051</v>
      </c>
      <c r="G23" s="4">
        <v>852291</v>
      </c>
      <c r="H23" s="4">
        <v>835256</v>
      </c>
      <c r="J23" s="26">
        <f t="shared" si="0"/>
        <v>-1.9987304805518302E-2</v>
      </c>
      <c r="K23" s="23" t="s">
        <v>67</v>
      </c>
      <c r="L23" s="23"/>
      <c r="M23" s="23"/>
      <c r="N23" s="23"/>
    </row>
    <row r="24" spans="1:14" x14ac:dyDescent="0.3">
      <c r="A24" t="s">
        <v>19</v>
      </c>
      <c r="B24" s="4">
        <v>175586</v>
      </c>
      <c r="C24" s="4">
        <v>159640</v>
      </c>
      <c r="D24" s="4">
        <v>163600</v>
      </c>
      <c r="E24" s="20">
        <v>150014</v>
      </c>
      <c r="F24" s="4">
        <v>164006</v>
      </c>
      <c r="G24" s="4">
        <v>157792</v>
      </c>
      <c r="H24" s="4">
        <v>269550</v>
      </c>
      <c r="J24" s="26">
        <f t="shared" si="0"/>
        <v>0.70826150882173999</v>
      </c>
    </row>
    <row r="25" spans="1:14" x14ac:dyDescent="0.3">
      <c r="B25" s="4"/>
      <c r="C25" s="4"/>
      <c r="D25" s="4"/>
      <c r="F25" s="4"/>
      <c r="G25" s="4"/>
      <c r="J25" s="26" t="e">
        <f t="shared" si="0"/>
        <v>#DIV/0!</v>
      </c>
    </row>
    <row r="26" spans="1:14" x14ac:dyDescent="0.3">
      <c r="A26" t="s">
        <v>20</v>
      </c>
      <c r="B26" s="4">
        <v>418093</v>
      </c>
      <c r="C26" s="4">
        <v>405787</v>
      </c>
      <c r="D26" s="4">
        <v>412230</v>
      </c>
      <c r="F26" s="4">
        <v>425751</v>
      </c>
      <c r="G26" s="4">
        <v>419274</v>
      </c>
      <c r="H26" s="14"/>
      <c r="J26" s="26">
        <f t="shared" si="0"/>
        <v>-1</v>
      </c>
    </row>
    <row r="27" spans="1:14" x14ac:dyDescent="0.3">
      <c r="A27" s="2" t="s">
        <v>21</v>
      </c>
      <c r="B27" s="4"/>
      <c r="C27" s="4"/>
      <c r="D27" s="4"/>
      <c r="E27" s="20">
        <v>364913</v>
      </c>
      <c r="F27" s="4">
        <v>367927</v>
      </c>
      <c r="G27" s="4">
        <v>396394</v>
      </c>
      <c r="H27" s="4">
        <v>416165</v>
      </c>
      <c r="J27" s="26">
        <f t="shared" si="0"/>
        <v>4.9877142439088383E-2</v>
      </c>
    </row>
    <row r="28" spans="1:14" x14ac:dyDescent="0.3">
      <c r="A28" s="2" t="s">
        <v>22</v>
      </c>
      <c r="B28" s="4"/>
      <c r="C28" s="4"/>
      <c r="D28" s="4"/>
      <c r="F28" s="4">
        <v>29416</v>
      </c>
      <c r="G28" s="4">
        <v>30850</v>
      </c>
      <c r="H28" s="14"/>
      <c r="J28" s="26">
        <f t="shared" si="0"/>
        <v>-1</v>
      </c>
    </row>
    <row r="29" spans="1:14" x14ac:dyDescent="0.3">
      <c r="A29" s="2" t="s">
        <v>23</v>
      </c>
      <c r="B29" s="4"/>
      <c r="C29" s="4"/>
      <c r="D29" s="4"/>
      <c r="F29" s="4">
        <v>28408</v>
      </c>
      <c r="G29" s="4">
        <v>0</v>
      </c>
      <c r="H29" s="14"/>
      <c r="J29" s="26" t="e">
        <f t="shared" si="0"/>
        <v>#DIV/0!</v>
      </c>
    </row>
    <row r="30" spans="1:14" x14ac:dyDescent="0.3">
      <c r="A30" s="2" t="s">
        <v>24</v>
      </c>
      <c r="B30" s="4"/>
      <c r="C30" s="4"/>
      <c r="D30" s="4"/>
      <c r="F30" s="4">
        <v>0</v>
      </c>
      <c r="G30" s="4">
        <v>0</v>
      </c>
      <c r="H30" s="14"/>
      <c r="J30" s="26" t="e">
        <f t="shared" si="0"/>
        <v>#DIV/0!</v>
      </c>
    </row>
    <row r="31" spans="1:14" x14ac:dyDescent="0.3">
      <c r="A31" s="2" t="s">
        <v>25</v>
      </c>
      <c r="B31" s="4"/>
      <c r="C31" s="4"/>
      <c r="D31" s="4"/>
      <c r="F31" s="4">
        <v>0</v>
      </c>
      <c r="G31" s="4">
        <v>0</v>
      </c>
      <c r="H31" s="14"/>
      <c r="J31" s="26" t="e">
        <f t="shared" si="0"/>
        <v>#DIV/0!</v>
      </c>
    </row>
    <row r="32" spans="1:14" x14ac:dyDescent="0.3">
      <c r="A32" s="2"/>
      <c r="B32" s="4"/>
      <c r="C32" s="4"/>
      <c r="D32" s="4"/>
      <c r="F32" s="4"/>
      <c r="G32" s="4"/>
      <c r="J32" s="26"/>
    </row>
    <row r="33" spans="1:10" ht="43.2" x14ac:dyDescent="0.3">
      <c r="A33" s="13" t="s">
        <v>58</v>
      </c>
      <c r="B33" s="4">
        <v>596185</v>
      </c>
      <c r="C33" s="4">
        <v>853655</v>
      </c>
      <c r="D33" s="4">
        <v>913387</v>
      </c>
      <c r="F33" s="4">
        <v>979567</v>
      </c>
      <c r="G33" s="4">
        <v>1020925</v>
      </c>
      <c r="J33" s="26"/>
    </row>
    <row r="34" spans="1:10" x14ac:dyDescent="0.3">
      <c r="A34" s="3" t="s">
        <v>56</v>
      </c>
      <c r="B34" s="4"/>
      <c r="C34" s="4"/>
      <c r="D34" s="4"/>
      <c r="F34" s="4">
        <v>0</v>
      </c>
      <c r="G34" s="4">
        <v>144867</v>
      </c>
    </row>
    <row r="35" spans="1:10" x14ac:dyDescent="0.3">
      <c r="A35" s="3" t="s">
        <v>57</v>
      </c>
      <c r="B35" s="4">
        <v>83169</v>
      </c>
      <c r="C35" s="4">
        <v>83657</v>
      </c>
      <c r="D35" s="4">
        <v>83656</v>
      </c>
      <c r="F35" s="4">
        <v>156557</v>
      </c>
      <c r="G35" s="4">
        <v>210000</v>
      </c>
    </row>
    <row r="36" spans="1:10" x14ac:dyDescent="0.3">
      <c r="A36" s="3" t="s">
        <v>26</v>
      </c>
      <c r="B36" s="4">
        <v>508868</v>
      </c>
      <c r="C36" s="4">
        <v>560308</v>
      </c>
      <c r="D36" s="4">
        <v>657598</v>
      </c>
      <c r="F36" s="4">
        <v>774163</v>
      </c>
      <c r="G36" s="4">
        <v>838022</v>
      </c>
    </row>
    <row r="37" spans="1:10" x14ac:dyDescent="0.3">
      <c r="A37" s="3" t="s">
        <v>27</v>
      </c>
      <c r="B37" s="4">
        <v>949025</v>
      </c>
      <c r="C37" s="4">
        <v>1139057</v>
      </c>
      <c r="D37" s="4">
        <v>1121875</v>
      </c>
      <c r="F37" s="4">
        <v>1068375</v>
      </c>
      <c r="G37" s="4">
        <v>400025</v>
      </c>
    </row>
    <row r="38" spans="1:10" ht="15" thickBot="1" x14ac:dyDescent="0.35">
      <c r="A38" s="3" t="s">
        <v>28</v>
      </c>
      <c r="B38" s="10">
        <v>500000</v>
      </c>
      <c r="C38" s="10">
        <v>50000</v>
      </c>
      <c r="D38" s="10">
        <v>100000</v>
      </c>
      <c r="F38" s="4"/>
      <c r="G38" s="4"/>
    </row>
    <row r="39" spans="1:10" ht="15" thickTop="1" x14ac:dyDescent="0.3">
      <c r="A39" s="3" t="s">
        <v>29</v>
      </c>
      <c r="B39" s="5">
        <f>SUM(B4+B12+B13+B14+B18+B19+B20+B21+B23+B24+B26+B33+B35+B36+B37+B38)</f>
        <v>31428630</v>
      </c>
      <c r="C39" s="5">
        <f>SUM(C4+C12+C13+C14+C18+C19+C20+C21+C23+C24+C26+C33+C35+C36+C37+C38)</f>
        <v>32802983</v>
      </c>
      <c r="D39" s="5">
        <f>SUM(D4+D12+D13+D14+D18+D19+D20+D21+D23+D24+D26+D33+D35+D36+D37+D38)</f>
        <v>33955349</v>
      </c>
      <c r="F39" s="4"/>
      <c r="G39" s="4"/>
    </row>
    <row r="40" spans="1:10" x14ac:dyDescent="0.3">
      <c r="A40" s="3" t="s">
        <v>30</v>
      </c>
      <c r="B40" s="5">
        <v>20464288</v>
      </c>
      <c r="C40" s="5">
        <v>22092603</v>
      </c>
      <c r="D40" s="5">
        <v>23165929</v>
      </c>
      <c r="F40" s="4"/>
      <c r="G40" s="4"/>
    </row>
    <row r="41" spans="1:10" x14ac:dyDescent="0.3">
      <c r="F41" s="4"/>
      <c r="G41" s="4"/>
    </row>
    <row r="42" spans="1:10" x14ac:dyDescent="0.3">
      <c r="A42" s="3" t="s">
        <v>31</v>
      </c>
      <c r="D42" s="4">
        <v>134347</v>
      </c>
      <c r="F42" s="4"/>
      <c r="G42" s="4"/>
    </row>
    <row r="43" spans="1:10" x14ac:dyDescent="0.3">
      <c r="A43" s="3" t="s">
        <v>32</v>
      </c>
      <c r="D43" s="4">
        <v>20000</v>
      </c>
      <c r="F43" s="4"/>
      <c r="G43" s="4"/>
    </row>
    <row r="44" spans="1:10" x14ac:dyDescent="0.3">
      <c r="A44" s="3" t="s">
        <v>33</v>
      </c>
      <c r="D44" s="4">
        <v>14602</v>
      </c>
      <c r="F44" s="4"/>
      <c r="G44" s="4"/>
    </row>
    <row r="45" spans="1:10" x14ac:dyDescent="0.3">
      <c r="A45" s="3" t="s">
        <v>34</v>
      </c>
      <c r="D45" s="4">
        <v>150000</v>
      </c>
      <c r="F45" s="4"/>
      <c r="G45" s="4"/>
    </row>
    <row r="46" spans="1:10" x14ac:dyDescent="0.3">
      <c r="A46" s="8" t="s">
        <v>35</v>
      </c>
      <c r="D46" s="7">
        <f>SUM(D45+D44+D43+D42+D40)</f>
        <v>23484878</v>
      </c>
      <c r="F46" s="4"/>
      <c r="G46" s="4"/>
    </row>
    <row r="47" spans="1:10" x14ac:dyDescent="0.3">
      <c r="F47" s="4"/>
      <c r="G47" s="4"/>
    </row>
    <row r="48" spans="1:10" x14ac:dyDescent="0.3">
      <c r="A48" s="3" t="s">
        <v>36</v>
      </c>
      <c r="D48" s="4">
        <v>20100781</v>
      </c>
      <c r="F48" s="4"/>
      <c r="G48" s="4"/>
    </row>
    <row r="49" spans="1:11" x14ac:dyDescent="0.3">
      <c r="A49" s="3" t="s">
        <v>37</v>
      </c>
      <c r="D49" s="4">
        <v>1191119</v>
      </c>
      <c r="F49" s="4"/>
      <c r="G49" s="4"/>
    </row>
    <row r="50" spans="1:11" x14ac:dyDescent="0.3">
      <c r="A50" s="3" t="s">
        <v>38</v>
      </c>
      <c r="D50" s="4">
        <v>1817275</v>
      </c>
      <c r="F50" s="4"/>
      <c r="G50" s="4"/>
    </row>
    <row r="51" spans="1:11" x14ac:dyDescent="0.3">
      <c r="A51" s="3" t="s">
        <v>39</v>
      </c>
      <c r="D51" s="4">
        <v>87045</v>
      </c>
      <c r="F51" s="4"/>
      <c r="G51" s="4"/>
    </row>
    <row r="52" spans="1:11" x14ac:dyDescent="0.3">
      <c r="A52" s="8" t="s">
        <v>40</v>
      </c>
      <c r="D52" s="7">
        <f>SUM(D48:D51)</f>
        <v>23196220</v>
      </c>
      <c r="F52" s="4"/>
      <c r="G52" s="4"/>
    </row>
    <row r="53" spans="1:11" x14ac:dyDescent="0.3">
      <c r="A53" s="3" t="s">
        <v>41</v>
      </c>
      <c r="D53" s="6">
        <v>-288658</v>
      </c>
      <c r="F53" s="4"/>
      <c r="G53" s="4"/>
    </row>
    <row r="54" spans="1:11" x14ac:dyDescent="0.3">
      <c r="A54" s="8" t="s">
        <v>42</v>
      </c>
      <c r="D54" s="6">
        <v>288658</v>
      </c>
      <c r="F54" s="14">
        <v>174282</v>
      </c>
      <c r="G54" s="14">
        <v>174282</v>
      </c>
      <c r="K54" s="9" t="s">
        <v>68</v>
      </c>
    </row>
    <row r="56" spans="1:11" s="15" customFormat="1" ht="15.6" x14ac:dyDescent="0.3">
      <c r="A56" s="15" t="s">
        <v>59</v>
      </c>
      <c r="E56" s="19">
        <v>1207883</v>
      </c>
      <c r="F56" s="16">
        <v>1207883</v>
      </c>
      <c r="H56" s="16"/>
    </row>
  </sheetData>
  <mergeCells count="1">
    <mergeCell ref="B1:F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SSMILEY</dc:creator>
  <cp:lastModifiedBy>SSMILEY</cp:lastModifiedBy>
  <dcterms:created xsi:type="dcterms:W3CDTF">2022-12-30T17:25:06Z</dcterms:created>
  <dcterms:modified xsi:type="dcterms:W3CDTF">2023-02-04T20:13:52Z</dcterms:modified>
</cp:coreProperties>
</file>